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Korisnik\Documents\krediti i zajmovi, transakcijski računi\"/>
    </mc:Choice>
  </mc:AlternateContent>
  <xr:revisionPtr revIDLastSave="0" documentId="13_ncr:1_{6B14EBE6-9847-4D13-883C-8ADFC1F9E7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rediti i zajmov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</calcChain>
</file>

<file path=xl/sharedStrings.xml><?xml version="1.0" encoding="utf-8"?>
<sst xmlns="http://schemas.openxmlformats.org/spreadsheetml/2006/main" count="43" uniqueCount="29">
  <si>
    <t>Kreditor</t>
  </si>
  <si>
    <t>Namjena</t>
  </si>
  <si>
    <t>Datum ugovora</t>
  </si>
  <si>
    <t>Odobreni iznos (euro)</t>
  </si>
  <si>
    <t>Iskorišteni iznos (euro)</t>
  </si>
  <si>
    <t>Kamatna stopa</t>
  </si>
  <si>
    <t xml:space="preserve">Dospijeće prve rate </t>
  </si>
  <si>
    <t xml:space="preserve">Dospijeće posljednje rate </t>
  </si>
  <si>
    <t>Godišnja obveza u 2026.</t>
  </si>
  <si>
    <t>Godišnja obveza u 2027.</t>
  </si>
  <si>
    <t>HPB d.d.</t>
  </si>
  <si>
    <t>Izgradnja infrastrukture u poslovnoj zoni Mošćenica i vidikovca na Hrastovačkoj gori</t>
  </si>
  <si>
    <t>Adaptacija i opremanje Ekološkog centa - Vrata Zrinske gore</t>
  </si>
  <si>
    <t>Energetska učinkovitost objekta "Slap" DV Petrinjčica</t>
  </si>
  <si>
    <t>Sanacija klizišta na lokaciji  Vinogradi 3</t>
  </si>
  <si>
    <t>Financiranje projekta Razvoj male (komunalno-prometne) infrastrukture</t>
  </si>
  <si>
    <t>Unaprjeđenje infrastrukture za predškolski i školski uzrast djece</t>
  </si>
  <si>
    <t>Rekonstrukcija dječjeg i sportskog igrališta u Mošćenici</t>
  </si>
  <si>
    <t>Sanacija klizišta na lokaciji Brest Pokupski</t>
  </si>
  <si>
    <t>Izgradnja dječjeg i sportskog igrališta Vatrogasno</t>
  </si>
  <si>
    <t>Ministarstvo finanacija</t>
  </si>
  <si>
    <t>beskamatni zajam JLP(R)S za sanaciju šteta od potresa</t>
  </si>
  <si>
    <t>čl. 34. Zakona o izvršavanju Državnog proračuna RH za 2024. godinu (NN, broj 149/23) propisan je povrat zajma najkasnije do kraja 2029. godine.</t>
  </si>
  <si>
    <t>Vlada RH, Ministarstvo finanacija</t>
  </si>
  <si>
    <t>Beskamatni zajam*</t>
  </si>
  <si>
    <t>čl. 34. Zakona o izvršavanju Državnog proračuna RH za 2024. godinu (NN, broj 149/23) propisan je povrat zajma najkasnije do kraja 2027. godine.</t>
  </si>
  <si>
    <t>* zajam JLP(R)S temeljem odgode i/ili obročne otplate odnosno oslobođenja od plaćanja poreza na dohodak i prireza porezu na dohodak i temeljem izvršenog povrata preplaćenog poreza na dohodak po godišnjem obračunu za 2019.</t>
  </si>
  <si>
    <t>**zajam temeljem namirenja nedostajućih sredstava JLP(R)S na računu poreza na dohodak i prireza porezu na dohodak za povrat po godišnjoj prijavi za 2022. godinu</t>
  </si>
  <si>
    <t>Godišnja obveza u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</si>
</sst>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charset val="238"/>
      <scheme val="minor"/>
    </font>
    <font>
      <sz val="8"/>
      <color theme="1"/>
      <name val="Times New Roman"/>
      <charset val="238"/>
    </font>
    <font>
      <sz val="8"/>
      <name val="Times New Roman"/>
      <charset val="238"/>
    </font>
    <font>
      <b/>
      <sz val="8"/>
      <color theme="1"/>
      <name val="Times New Roman"/>
      <charset val="238"/>
    </font>
    <font>
      <sz val="11"/>
      <color theme="1"/>
      <name val="Calibri"/>
      <charset val="238"/>
      <scheme val="minor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center" wrapText="1"/>
    </xf>
    <xf numFmtId="3" fontId="1" fillId="0" borderId="1" xfId="1" applyNumberFormat="1" applyFont="1" applyBorder="1" applyAlignment="1">
      <alignment vertical="center" wrapText="1"/>
    </xf>
    <xf numFmtId="10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2" fillId="0" borderId="1" xfId="1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10" fontId="2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" fontId="2" fillId="0" borderId="1" xfId="1" applyNumberFormat="1" applyFont="1" applyBorder="1" applyAlignment="1">
      <alignment vertical="center" wrapText="1"/>
    </xf>
    <xf numFmtId="4" fontId="2" fillId="0" borderId="1" xfId="1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" fontId="5" fillId="0" borderId="1" xfId="1" applyNumberFormat="1" applyFont="1" applyBorder="1" applyAlignment="1">
      <alignment vertical="center" wrapText="1"/>
    </xf>
    <xf numFmtId="4" fontId="5" fillId="0" borderId="1" xfId="1" applyNumberFormat="1" applyFont="1" applyBorder="1" applyAlignment="1">
      <alignment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"/>
  <sheetViews>
    <sheetView showGridLines="0" tabSelected="1" workbookViewId="0">
      <selection activeCell="Q10" sqref="Q10"/>
    </sheetView>
  </sheetViews>
  <sheetFormatPr defaultColWidth="9.109375" defaultRowHeight="10.199999999999999" x14ac:dyDescent="0.2"/>
  <cols>
    <col min="1" max="1" width="13.5546875" style="3" customWidth="1"/>
    <col min="2" max="2" width="23.33203125" style="3" customWidth="1"/>
    <col min="3" max="3" width="7.88671875" style="3" customWidth="1"/>
    <col min="4" max="5" width="11.6640625" style="4" customWidth="1"/>
    <col min="6" max="6" width="6.6640625" style="5" customWidth="1"/>
    <col min="7" max="7" width="10.88671875" style="3" customWidth="1"/>
    <col min="8" max="8" width="10.5546875" style="5" customWidth="1"/>
    <col min="9" max="11" width="11.5546875" style="5" customWidth="1"/>
    <col min="12" max="16384" width="9.109375" style="5"/>
  </cols>
  <sheetData>
    <row r="1" spans="1:17" s="1" customFormat="1" x14ac:dyDescent="0.3">
      <c r="A1" s="6"/>
      <c r="B1" s="7"/>
      <c r="C1" s="6"/>
      <c r="D1" s="8"/>
      <c r="E1" s="8"/>
      <c r="G1" s="6"/>
    </row>
    <row r="2" spans="1:17" ht="20.399999999999999" x14ac:dyDescent="0.2">
      <c r="A2" s="9" t="s">
        <v>0</v>
      </c>
      <c r="B2" s="10" t="s">
        <v>1</v>
      </c>
      <c r="C2" s="10" t="s">
        <v>2</v>
      </c>
      <c r="D2" s="11" t="s">
        <v>3</v>
      </c>
      <c r="E2" s="11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28</v>
      </c>
      <c r="L2" s="1"/>
      <c r="M2" s="1"/>
      <c r="N2" s="1"/>
      <c r="O2" s="1"/>
      <c r="P2" s="1"/>
      <c r="Q2" s="1"/>
    </row>
    <row r="3" spans="1:17" ht="30.6" x14ac:dyDescent="0.2">
      <c r="A3" s="9" t="s">
        <v>10</v>
      </c>
      <c r="B3" s="9" t="s">
        <v>11</v>
      </c>
      <c r="C3" s="12">
        <v>43480</v>
      </c>
      <c r="D3" s="13">
        <f>11000000/7.5345</f>
        <v>1459950.8925608899</v>
      </c>
      <c r="E3" s="13">
        <f>11000000/7.5345</f>
        <v>1459950.8925608899</v>
      </c>
      <c r="F3" s="14">
        <v>1.7500000000000002E-2</v>
      </c>
      <c r="G3" s="12">
        <v>45107</v>
      </c>
      <c r="H3" s="15">
        <v>48730</v>
      </c>
      <c r="I3" s="23">
        <v>67683.839999999997</v>
      </c>
      <c r="J3" s="23">
        <v>66627.929999999993</v>
      </c>
      <c r="K3" s="32">
        <v>65573.119999999995</v>
      </c>
      <c r="L3" s="1"/>
      <c r="M3" s="1"/>
      <c r="N3" s="1"/>
      <c r="O3" s="1"/>
      <c r="P3" s="1"/>
      <c r="Q3" s="1"/>
    </row>
    <row r="4" spans="1:17" ht="25.05" customHeight="1" x14ac:dyDescent="0.2">
      <c r="A4" s="9" t="s">
        <v>10</v>
      </c>
      <c r="B4" s="9" t="s">
        <v>12</v>
      </c>
      <c r="C4" s="12">
        <v>43642</v>
      </c>
      <c r="D4" s="13">
        <f>1616000/7.5345</f>
        <v>214480.058398036</v>
      </c>
      <c r="E4" s="13">
        <f>1616000/7.5345</f>
        <v>214480.058398036</v>
      </c>
      <c r="F4" s="14">
        <v>1.7500000000000002E-2</v>
      </c>
      <c r="G4" s="12">
        <v>45322</v>
      </c>
      <c r="H4" s="15">
        <v>47118</v>
      </c>
      <c r="I4" s="24">
        <v>44802.27</v>
      </c>
      <c r="J4" s="24">
        <v>44051.59</v>
      </c>
      <c r="K4" s="33">
        <v>43301.7</v>
      </c>
      <c r="L4" s="1"/>
      <c r="M4" s="1"/>
      <c r="N4" s="1"/>
      <c r="O4" s="1"/>
      <c r="P4" s="1"/>
      <c r="Q4" s="1"/>
    </row>
    <row r="5" spans="1:17" ht="25.05" customHeight="1" x14ac:dyDescent="0.2">
      <c r="A5" s="9" t="s">
        <v>10</v>
      </c>
      <c r="B5" s="9" t="s">
        <v>13</v>
      </c>
      <c r="C5" s="12">
        <v>43642</v>
      </c>
      <c r="D5" s="13">
        <f>1245000/7.5345</f>
        <v>165239.89647620899</v>
      </c>
      <c r="E5" s="16">
        <f>1245000/7.5345</f>
        <v>165239.89647620899</v>
      </c>
      <c r="F5" s="14">
        <v>1.7500000000000002E-2</v>
      </c>
      <c r="G5" s="12">
        <v>44957</v>
      </c>
      <c r="H5" s="15">
        <v>46752</v>
      </c>
      <c r="I5" s="24">
        <v>33938.239999999998</v>
      </c>
      <c r="J5" s="24">
        <v>33359.9</v>
      </c>
      <c r="K5" s="33">
        <v>0</v>
      </c>
      <c r="L5" s="1"/>
      <c r="M5" s="1"/>
      <c r="N5" s="1"/>
      <c r="O5" s="1"/>
      <c r="P5" s="1"/>
      <c r="Q5" s="1"/>
    </row>
    <row r="6" spans="1:17" ht="25.05" customHeight="1" x14ac:dyDescent="0.2">
      <c r="A6" s="9" t="s">
        <v>10</v>
      </c>
      <c r="B6" s="9" t="s">
        <v>14</v>
      </c>
      <c r="C6" s="12">
        <v>43642</v>
      </c>
      <c r="D6" s="13">
        <f>1591000/7.5345</f>
        <v>211161.98818767001</v>
      </c>
      <c r="E6" s="13">
        <f>1591000/7.5345</f>
        <v>211161.98818767001</v>
      </c>
      <c r="F6" s="14">
        <v>1.7500000000000002E-2</v>
      </c>
      <c r="G6" s="12">
        <v>44957</v>
      </c>
      <c r="H6" s="15">
        <v>46752</v>
      </c>
      <c r="I6" s="24">
        <v>43370.11</v>
      </c>
      <c r="J6" s="24">
        <v>42631.05</v>
      </c>
      <c r="K6" s="33">
        <v>0</v>
      </c>
      <c r="L6" s="1"/>
      <c r="M6" s="1"/>
      <c r="N6" s="1"/>
      <c r="O6" s="1"/>
      <c r="P6" s="1"/>
      <c r="Q6" s="1"/>
    </row>
    <row r="7" spans="1:17" ht="25.05" customHeight="1" x14ac:dyDescent="0.2">
      <c r="A7" s="9" t="s">
        <v>10</v>
      </c>
      <c r="B7" s="9" t="s">
        <v>15</v>
      </c>
      <c r="C7" s="12">
        <v>43775</v>
      </c>
      <c r="D7" s="13">
        <f>4850307.63/7.5345</f>
        <v>643746.45032848895</v>
      </c>
      <c r="E7" s="13">
        <f>4850307/7.5345</f>
        <v>643746.36671312002</v>
      </c>
      <c r="F7" s="14">
        <v>1.7500000000000002E-2</v>
      </c>
      <c r="G7" s="12">
        <v>44165</v>
      </c>
      <c r="H7" s="15">
        <v>46326</v>
      </c>
      <c r="I7" s="24">
        <v>108004.36</v>
      </c>
      <c r="J7" s="24">
        <v>0</v>
      </c>
      <c r="K7" s="33">
        <v>0</v>
      </c>
      <c r="L7" s="1"/>
      <c r="M7" s="1"/>
      <c r="N7" s="1"/>
      <c r="O7" s="1"/>
      <c r="P7" s="1"/>
      <c r="Q7" s="1"/>
    </row>
    <row r="8" spans="1:17" ht="25.05" customHeight="1" x14ac:dyDescent="0.2">
      <c r="A8" s="9" t="s">
        <v>10</v>
      </c>
      <c r="B8" s="9" t="s">
        <v>16</v>
      </c>
      <c r="C8" s="12">
        <v>44015</v>
      </c>
      <c r="D8" s="13">
        <f>20000000/7.5345</f>
        <v>2654456.1682925201</v>
      </c>
      <c r="E8" s="13">
        <f>20000000.01/7.5345</f>
        <v>2654456.1696197502</v>
      </c>
      <c r="F8" s="14">
        <v>1.7500000000000002E-2</v>
      </c>
      <c r="G8" s="12">
        <v>45138</v>
      </c>
      <c r="H8" s="15">
        <v>48029</v>
      </c>
      <c r="I8" s="24">
        <v>361069.54</v>
      </c>
      <c r="J8" s="24">
        <v>355262.91</v>
      </c>
      <c r="K8" s="33">
        <v>349462.43</v>
      </c>
      <c r="L8" s="1"/>
      <c r="M8" s="1"/>
      <c r="N8" s="1"/>
      <c r="O8" s="1"/>
      <c r="P8" s="1"/>
      <c r="Q8" s="1"/>
    </row>
    <row r="9" spans="1:17" s="2" customFormat="1" ht="25.05" customHeight="1" x14ac:dyDescent="0.2">
      <c r="A9" s="17" t="s">
        <v>10</v>
      </c>
      <c r="B9" s="17" t="s">
        <v>17</v>
      </c>
      <c r="C9" s="18">
        <v>44047</v>
      </c>
      <c r="D9" s="16">
        <f>2768800/7.5345</f>
        <v>367482.911938417</v>
      </c>
      <c r="E9" s="16">
        <f>2768800/7.5345</f>
        <v>367482.911938417</v>
      </c>
      <c r="F9" s="19">
        <v>1.7500000000000002E-2</v>
      </c>
      <c r="G9" s="18">
        <v>44957</v>
      </c>
      <c r="H9" s="20">
        <v>47118</v>
      </c>
      <c r="I9" s="24">
        <v>63968.94</v>
      </c>
      <c r="J9" s="24">
        <v>62897.11</v>
      </c>
      <c r="K9" s="33">
        <v>61826.41</v>
      </c>
      <c r="L9" s="25"/>
      <c r="M9" s="25"/>
      <c r="N9" s="25"/>
      <c r="O9" s="25"/>
      <c r="P9" s="25"/>
      <c r="Q9" s="25"/>
    </row>
    <row r="10" spans="1:17" s="2" customFormat="1" ht="25.05" customHeight="1" x14ac:dyDescent="0.2">
      <c r="A10" s="9" t="s">
        <v>10</v>
      </c>
      <c r="B10" s="9" t="s">
        <v>18</v>
      </c>
      <c r="C10" s="12">
        <v>44047</v>
      </c>
      <c r="D10" s="13">
        <f>2815000/7.5345</f>
        <v>373614.70568717201</v>
      </c>
      <c r="E10" s="16">
        <f>2275547.6/7.5345</f>
        <v>302017.06815316202</v>
      </c>
      <c r="F10" s="14">
        <v>1.7500000000000002E-2</v>
      </c>
      <c r="G10" s="18">
        <v>44957</v>
      </c>
      <c r="H10" s="20">
        <v>47118</v>
      </c>
      <c r="I10" s="24">
        <v>52573.16</v>
      </c>
      <c r="J10" s="24">
        <v>51692.29</v>
      </c>
      <c r="K10" s="33">
        <v>50812.32</v>
      </c>
      <c r="L10" s="25"/>
      <c r="M10" s="25"/>
      <c r="N10" s="25"/>
      <c r="O10" s="25"/>
      <c r="P10" s="25"/>
      <c r="Q10" s="25"/>
    </row>
    <row r="11" spans="1:17" ht="25.05" customHeight="1" x14ac:dyDescent="0.2">
      <c r="A11" s="9" t="s">
        <v>10</v>
      </c>
      <c r="B11" s="9" t="s">
        <v>19</v>
      </c>
      <c r="C11" s="12">
        <v>44047</v>
      </c>
      <c r="D11" s="13">
        <f>1200000/7.5345</f>
        <v>159267.370097551</v>
      </c>
      <c r="E11" s="16">
        <f>1200000/7.5345</f>
        <v>159267.370097551</v>
      </c>
      <c r="F11" s="14">
        <v>1.7500000000000002E-2</v>
      </c>
      <c r="G11" s="18">
        <v>44957</v>
      </c>
      <c r="H11" s="20">
        <v>47118</v>
      </c>
      <c r="I11" s="24">
        <v>27724.15</v>
      </c>
      <c r="J11" s="24">
        <v>27259.63</v>
      </c>
      <c r="K11" s="33">
        <v>26795.58</v>
      </c>
      <c r="L11" s="25"/>
      <c r="M11" s="25"/>
      <c r="N11" s="1"/>
      <c r="O11" s="1"/>
      <c r="P11" s="1"/>
      <c r="Q11" s="1"/>
    </row>
    <row r="12" spans="1:17" ht="25.05" customHeight="1" x14ac:dyDescent="0.2">
      <c r="A12" s="9" t="s">
        <v>20</v>
      </c>
      <c r="B12" s="9" t="s">
        <v>21</v>
      </c>
      <c r="C12" s="12">
        <v>44455</v>
      </c>
      <c r="D12" s="13">
        <f>25000000/7.5345</f>
        <v>3318070.2103656498</v>
      </c>
      <c r="E12" s="13">
        <f>25000000/7.5345</f>
        <v>3318070.2103656498</v>
      </c>
      <c r="F12" s="14"/>
      <c r="G12" s="27" t="s">
        <v>22</v>
      </c>
      <c r="H12" s="27"/>
      <c r="I12" s="27"/>
      <c r="J12" s="27"/>
      <c r="K12" s="27"/>
      <c r="L12" s="25"/>
      <c r="M12" s="25"/>
      <c r="N12" s="1"/>
      <c r="O12" s="1"/>
      <c r="P12" s="1"/>
      <c r="Q12" s="1"/>
    </row>
    <row r="13" spans="1:17" ht="25.05" customHeight="1" x14ac:dyDescent="0.2">
      <c r="A13" s="9" t="s">
        <v>20</v>
      </c>
      <c r="B13" s="9" t="s">
        <v>21</v>
      </c>
      <c r="C13" s="12">
        <v>44588</v>
      </c>
      <c r="D13" s="13">
        <f>17500000/7.5345</f>
        <v>2322649.1472559599</v>
      </c>
      <c r="E13" s="13">
        <f>17500000/7.5345</f>
        <v>2322649.1472559599</v>
      </c>
      <c r="F13" s="14"/>
      <c r="G13" s="28" t="s">
        <v>22</v>
      </c>
      <c r="H13" s="29"/>
      <c r="I13" s="29"/>
      <c r="J13" s="29"/>
      <c r="K13" s="30"/>
      <c r="L13" s="25"/>
      <c r="M13" s="25"/>
      <c r="N13" s="1"/>
      <c r="O13" s="1"/>
      <c r="P13" s="1"/>
      <c r="Q13" s="1"/>
    </row>
    <row r="14" spans="1:17" ht="33.75" customHeight="1" x14ac:dyDescent="0.2">
      <c r="A14" s="9" t="s">
        <v>23</v>
      </c>
      <c r="B14" s="9" t="s">
        <v>24</v>
      </c>
      <c r="C14" s="9"/>
      <c r="D14" s="13">
        <f>3051538.68/7.5345</f>
        <v>405008.78359546099</v>
      </c>
      <c r="E14" s="21"/>
      <c r="F14" s="22"/>
      <c r="G14" s="27" t="s">
        <v>25</v>
      </c>
      <c r="H14" s="27"/>
      <c r="I14" s="27"/>
      <c r="J14" s="27"/>
      <c r="K14" s="27"/>
      <c r="L14" s="1"/>
      <c r="M14" s="1"/>
      <c r="N14" s="1"/>
      <c r="O14" s="1"/>
      <c r="P14" s="1"/>
      <c r="Q14" s="1"/>
    </row>
    <row r="15" spans="1:17" ht="33.75" customHeight="1" x14ac:dyDescent="0.2">
      <c r="A15" s="9" t="s">
        <v>23</v>
      </c>
      <c r="B15" s="9" t="s">
        <v>24</v>
      </c>
      <c r="C15" s="9"/>
      <c r="D15" s="13">
        <f>1212741.42/7.5345</f>
        <v>160958.447143142</v>
      </c>
      <c r="E15" s="21"/>
      <c r="F15" s="22"/>
      <c r="G15" s="27" t="s">
        <v>25</v>
      </c>
      <c r="H15" s="27"/>
      <c r="I15" s="27"/>
      <c r="J15" s="27"/>
      <c r="K15" s="27"/>
      <c r="L15" s="1"/>
      <c r="M15" s="1"/>
      <c r="N15" s="1"/>
      <c r="O15" s="1"/>
      <c r="P15" s="1"/>
      <c r="Q15" s="1"/>
    </row>
    <row r="16" spans="1:17" ht="24" customHeight="1" x14ac:dyDescent="0.2">
      <c r="A16" s="31" t="s">
        <v>26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1:10" x14ac:dyDescent="0.2">
      <c r="A17" s="26" t="s">
        <v>27</v>
      </c>
      <c r="B17" s="26"/>
      <c r="C17" s="26"/>
      <c r="D17" s="26"/>
      <c r="E17" s="26"/>
      <c r="F17" s="26"/>
      <c r="G17" s="26"/>
      <c r="H17" s="26"/>
      <c r="I17" s="26"/>
      <c r="J17" s="26"/>
    </row>
  </sheetData>
  <mergeCells count="6">
    <mergeCell ref="A17:J17"/>
    <mergeCell ref="G12:K12"/>
    <mergeCell ref="G13:K13"/>
    <mergeCell ref="G14:K14"/>
    <mergeCell ref="G15:K15"/>
    <mergeCell ref="A16:K16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krediti i zajmovi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</dc:creator>
  <cp:lastModifiedBy>Korisnik</cp:lastModifiedBy>
  <cp:lastPrinted>2023-08-11T05:48:00Z</cp:lastPrinted>
  <dcterms:created xsi:type="dcterms:W3CDTF">2022-02-23T11:38:00Z</dcterms:created>
  <dcterms:modified xsi:type="dcterms:W3CDTF">2026-06-02T13:54:20Z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18F20DFC0FDC444E81E2B78AD42ED0B4_12</vt:lpwstr>
  </property>
  <property fmtid="{D5CDD505-2E9C-101B-9397-08002B2CF9AE}" pid="3" name="KSOProductBuildVer">
    <vt:lpwstr>1033-12.2.0.19805</vt:lpwstr>
  </property>
</Properties>
</file>